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7" sheetId="7" r:id="rId1"/>
  </sheets>
  <externalReferences>
    <externalReference r:id="rId2"/>
  </externalReferences>
  <definedNames>
    <definedName name="_xlnm.Print_Area" localSheetId="0">'27'!$A$1:$M$26</definedName>
  </definedNames>
  <calcPr calcId="145621"/>
</workbook>
</file>

<file path=xl/calcChain.xml><?xml version="1.0" encoding="utf-8"?>
<calcChain xmlns="http://schemas.openxmlformats.org/spreadsheetml/2006/main">
  <c r="U26" i="7" l="1"/>
  <c r="U28" i="7" s="1"/>
  <c r="L25" i="7"/>
  <c r="L26" i="7" s="1"/>
  <c r="H25" i="7"/>
  <c r="H26" i="7" s="1"/>
  <c r="I26" i="7" s="1"/>
  <c r="G25" i="7"/>
  <c r="D25" i="7"/>
  <c r="C25" i="7"/>
  <c r="W24" i="7"/>
  <c r="U24" i="7"/>
  <c r="T24" i="7"/>
  <c r="T26" i="7" s="1"/>
  <c r="T28" i="7" s="1"/>
  <c r="S24" i="7"/>
  <c r="R24" i="7"/>
  <c r="Q24" i="7"/>
  <c r="P24" i="7"/>
  <c r="O24" i="7"/>
  <c r="N24" i="7"/>
  <c r="L24" i="7"/>
  <c r="I24" i="7"/>
  <c r="H24" i="7"/>
  <c r="G24" i="7"/>
  <c r="G26" i="7" s="1"/>
  <c r="C24" i="7"/>
  <c r="C26" i="7" s="1"/>
  <c r="K23" i="7"/>
  <c r="I23" i="7"/>
  <c r="M23" i="7" s="1"/>
  <c r="F23" i="7"/>
  <c r="D23" i="7"/>
  <c r="K22" i="7"/>
  <c r="I22" i="7"/>
  <c r="M22" i="7" s="1"/>
  <c r="F22" i="7"/>
  <c r="D22" i="7"/>
  <c r="K21" i="7"/>
  <c r="I21" i="7"/>
  <c r="M21" i="7" s="1"/>
  <c r="F21" i="7"/>
  <c r="D21" i="7"/>
  <c r="K20" i="7"/>
  <c r="I20" i="7"/>
  <c r="M20" i="7" s="1"/>
  <c r="F20" i="7"/>
  <c r="D20" i="7"/>
  <c r="K19" i="7"/>
  <c r="I19" i="7"/>
  <c r="M19" i="7" s="1"/>
  <c r="F19" i="7"/>
  <c r="D19" i="7"/>
  <c r="K18" i="7"/>
  <c r="I18" i="7"/>
  <c r="M18" i="7" s="1"/>
  <c r="F18" i="7"/>
  <c r="D18" i="7"/>
  <c r="K17" i="7"/>
  <c r="I17" i="7"/>
  <c r="M17" i="7" s="1"/>
  <c r="F17" i="7"/>
  <c r="D17" i="7"/>
  <c r="K16" i="7"/>
  <c r="I16" i="7"/>
  <c r="M16" i="7" s="1"/>
  <c r="F16" i="7"/>
  <c r="D16" i="7"/>
  <c r="K15" i="7"/>
  <c r="I15" i="7"/>
  <c r="M15" i="7" s="1"/>
  <c r="F15" i="7"/>
  <c r="D15" i="7"/>
  <c r="K14" i="7"/>
  <c r="I14" i="7"/>
  <c r="M14" i="7" s="1"/>
  <c r="F14" i="7"/>
  <c r="D14" i="7"/>
  <c r="AE13" i="7"/>
  <c r="K13" i="7"/>
  <c r="I13" i="7"/>
  <c r="M13" i="7" s="1"/>
  <c r="F13" i="7"/>
  <c r="D13" i="7"/>
  <c r="K12" i="7"/>
  <c r="I12" i="7"/>
  <c r="M12" i="7" s="1"/>
  <c r="F12" i="7"/>
  <c r="D12" i="7"/>
  <c r="AE11" i="7"/>
  <c r="K11" i="7"/>
  <c r="I11" i="7"/>
  <c r="M11" i="7" s="1"/>
  <c r="F11" i="7"/>
  <c r="D11" i="7"/>
  <c r="K10" i="7"/>
  <c r="I10" i="7"/>
  <c r="M10" i="7" s="1"/>
  <c r="F10" i="7"/>
  <c r="D10" i="7"/>
  <c r="K9" i="7"/>
  <c r="I9" i="7"/>
  <c r="M9" i="7" s="1"/>
  <c r="F9" i="7"/>
  <c r="D9" i="7"/>
  <c r="K8" i="7"/>
  <c r="I8" i="7"/>
  <c r="M8" i="7" s="1"/>
  <c r="F8" i="7"/>
  <c r="D8" i="7"/>
  <c r="K7" i="7"/>
  <c r="I7" i="7"/>
  <c r="M7" i="7" s="1"/>
  <c r="F7" i="7"/>
  <c r="D7" i="7"/>
  <c r="K6" i="7"/>
  <c r="K24" i="7" s="1"/>
  <c r="J24" i="7" s="1"/>
  <c r="I6" i="7"/>
  <c r="M6" i="7" s="1"/>
  <c r="F6" i="7"/>
  <c r="F24" i="7" s="1"/>
  <c r="E24" i="7" s="1"/>
  <c r="D6" i="7"/>
  <c r="D26" i="7" l="1"/>
  <c r="D24" i="7"/>
  <c r="I25" i="7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<sst xmlns="http://schemas.openxmlformats.org/spreadsheetml/2006/main" count="78" uniqueCount="66">
  <si>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</si>
  <si>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</si>
  <si>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</si>
  <si>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</si>
  <si>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</si>
  <si>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</si>
  <si>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</si>
  <si>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</si>
  <si>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</si>
  <si>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</si>
  <si>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</si>
  <si>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</si>
  <si>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</si>
  <si>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</si>
  <si>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</si>
  <si>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</si>
  <si>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</si>
  <si>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</si>
  <si>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</si>
  <si>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</si>
  <si>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</si>
  <si>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</si>
  <si>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</si>
  <si>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</si>
  <si>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</si>
  <si>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</si>
  <si>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</si>
  <si>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</si>
  <si>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</si>
  <si>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</si>
  <si>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</si>
  <si>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</si>
  <si>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</si>
  <si>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</si>
  <si>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</si>
  <si>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</si>
  <si>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</si>
  <si>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</si>
  <si>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</si>
  <si>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</si>
  <si>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</si>
  <si>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</si>
  <si>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</si>
  <si>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</si>
  <si>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</si>
  <si>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</si>
  <si>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</si>
  <si>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</si>
  <si>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</si>
  <si>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</si>
  <si>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</si>
  <si>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</si>
  <si>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</si>
  <si>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</si>
  <si>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</si>
  <si>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</si>
  <si>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</si>
  <si>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</si>
  <si>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</si>
  <si>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</si>
  <si>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</si>
  <si>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</si>
  <si>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</si>
  <si>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</si>
  <si>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</si>
  <si>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27 мая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</si>
</sst>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ев 2019"/>
      <sheetName val="удоб(2019) "/>
      <sheetName val="КФХ"/>
      <sheetName val="молоко"/>
      <sheetName val="по фермам МАЙ"/>
      <sheetName val="осемен"/>
    </sheetNames>
    <sheetDataSet>
      <sheetData sheetId="0"/>
      <sheetData sheetId="1"/>
      <sheetData sheetId="2">
        <row r="38">
          <cell r="C38">
            <v>194.29000000000002</v>
          </cell>
          <cell r="E38">
            <v>1328</v>
          </cell>
          <cell r="F38">
            <v>200.66</v>
          </cell>
          <cell r="H38">
            <v>1396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topLeftCell="A4" zoomScale="70" zoomScaleNormal="75" zoomScaleSheetLayoutView="70" zoomScalePageLayoutView="75" workbookViewId="0">
      <selection activeCell="AA10" sqref="AA10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4" t="s">
        <v>2</v>
      </c>
      <c r="D3" s="75"/>
      <c r="E3" s="75"/>
      <c r="F3" s="75"/>
      <c r="G3" s="76"/>
      <c r="H3" s="77" t="s">
        <v>3</v>
      </c>
      <c r="I3" s="78"/>
      <c r="J3" s="78"/>
      <c r="K3" s="78"/>
      <c r="L3" s="79"/>
      <c r="M3" s="80" t="s">
        <v>4</v>
      </c>
      <c r="N3" s="67" t="s">
        <v>5</v>
      </c>
      <c r="O3" s="68"/>
      <c r="P3" s="68"/>
      <c r="Q3" s="69"/>
      <c r="R3" s="9" t="s">
        <v>6</v>
      </c>
      <c r="S3" s="10"/>
      <c r="T3" s="11" t="s">
        <v>7</v>
      </c>
      <c r="U3" s="12"/>
      <c r="V3" s="70" t="s">
        <v>8</v>
      </c>
      <c r="W3" s="71"/>
      <c r="X3" s="71"/>
      <c r="Y3" s="6"/>
    </row>
    <row r="4" spans="1:31" ht="25.95" customHeight="1" x14ac:dyDescent="0.3">
      <c r="A4" s="13"/>
      <c r="B4" s="14"/>
      <c r="C4" s="72" t="s">
        <v>9</v>
      </c>
      <c r="D4" s="72" t="s">
        <v>10</v>
      </c>
      <c r="E4" s="72" t="s">
        <v>11</v>
      </c>
      <c r="F4" s="72" t="s">
        <v>12</v>
      </c>
      <c r="G4" s="72" t="s">
        <v>13</v>
      </c>
      <c r="H4" s="72" t="s">
        <v>9</v>
      </c>
      <c r="I4" s="72" t="s">
        <v>10</v>
      </c>
      <c r="J4" s="72" t="s">
        <v>11</v>
      </c>
      <c r="K4" s="72" t="s">
        <v>12</v>
      </c>
      <c r="L4" s="72" t="s">
        <v>13</v>
      </c>
      <c r="M4" s="81"/>
      <c r="N4" s="67" t="s">
        <v>14</v>
      </c>
      <c r="O4" s="69"/>
      <c r="P4" s="67" t="s">
        <v>15</v>
      </c>
      <c r="Q4" s="69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3"/>
      <c r="D5" s="73"/>
      <c r="E5" s="73"/>
      <c r="F5" s="73"/>
      <c r="G5" s="73"/>
      <c r="H5" s="73"/>
      <c r="I5" s="73"/>
      <c r="J5" s="73"/>
      <c r="K5" s="73"/>
      <c r="L5" s="73"/>
      <c r="M5" s="82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214.4</v>
      </c>
      <c r="D6" s="30">
        <f>C6/G6*100</f>
        <v>17.430894308943088</v>
      </c>
      <c r="E6" s="31">
        <v>95</v>
      </c>
      <c r="F6" s="32">
        <f t="shared" ref="F6:F7" si="0">C6*E6/100</f>
        <v>203.68</v>
      </c>
      <c r="G6" s="33">
        <v>1230</v>
      </c>
      <c r="H6" s="34">
        <v>214.66</v>
      </c>
      <c r="I6" s="35">
        <f t="shared" ref="I6:I26" si="1">H6/L6*100</f>
        <v>17.452032520325204</v>
      </c>
      <c r="J6" s="36">
        <v>95</v>
      </c>
      <c r="K6" s="32">
        <f>H6*J6/100</f>
        <v>203.92700000000002</v>
      </c>
      <c r="L6" s="33">
        <v>1230</v>
      </c>
      <c r="M6" s="37">
        <f>RANK(I6,I6:I23)</f>
        <v>9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117</v>
      </c>
      <c r="D7" s="30">
        <f t="shared" ref="D7:D26" si="2">C7/G7*100</f>
        <v>18.13953488372093</v>
      </c>
      <c r="E7" s="31">
        <v>96</v>
      </c>
      <c r="F7" s="32">
        <f t="shared" si="0"/>
        <v>112.32</v>
      </c>
      <c r="G7" s="33">
        <v>645</v>
      </c>
      <c r="H7" s="34">
        <v>129.13</v>
      </c>
      <c r="I7" s="35">
        <f t="shared" si="1"/>
        <v>20.02015503875969</v>
      </c>
      <c r="J7" s="36">
        <v>97</v>
      </c>
      <c r="K7" s="32">
        <f t="shared" ref="K7:K23" si="3">H7*J7/100</f>
        <v>125.25609999999999</v>
      </c>
      <c r="L7" s="33">
        <v>645</v>
      </c>
      <c r="M7" s="37">
        <f>RANK(I7,I6:I23)</f>
        <v>2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170.4</v>
      </c>
      <c r="D8" s="30">
        <f t="shared" si="2"/>
        <v>21.3</v>
      </c>
      <c r="E8" s="31">
        <v>96</v>
      </c>
      <c r="F8" s="32">
        <f>C8*E8/100</f>
        <v>163.584</v>
      </c>
      <c r="G8" s="33">
        <v>800</v>
      </c>
      <c r="H8" s="34">
        <v>172.1</v>
      </c>
      <c r="I8" s="35">
        <f t="shared" si="1"/>
        <v>21.299504950495049</v>
      </c>
      <c r="J8" s="42">
        <v>96</v>
      </c>
      <c r="K8" s="32">
        <f t="shared" si="3"/>
        <v>165.21599999999998</v>
      </c>
      <c r="L8" s="33">
        <v>808</v>
      </c>
      <c r="M8" s="37">
        <f>RANK(I8,I6:I23)</f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37.56</v>
      </c>
      <c r="D9" s="30">
        <f t="shared" si="2"/>
        <v>13.65818181818182</v>
      </c>
      <c r="E9" s="31">
        <v>96</v>
      </c>
      <c r="F9" s="32">
        <f t="shared" ref="F9:F23" si="4">C9*E9/100</f>
        <v>36.057600000000001</v>
      </c>
      <c r="G9" s="33">
        <v>275</v>
      </c>
      <c r="H9" s="34">
        <v>37.200000000000003</v>
      </c>
      <c r="I9" s="35">
        <f t="shared" si="1"/>
        <v>12.483221476510067</v>
      </c>
      <c r="J9" s="36">
        <v>92.8</v>
      </c>
      <c r="K9" s="32">
        <f t="shared" si="3"/>
        <v>34.521600000000007</v>
      </c>
      <c r="L9" s="33">
        <v>298</v>
      </c>
      <c r="M9" s="37">
        <f>RANK(I9,I6:I23)</f>
        <v>17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95.83</v>
      </c>
      <c r="D10" s="30">
        <f t="shared" si="2"/>
        <v>17.392014519056261</v>
      </c>
      <c r="E10" s="31">
        <v>92</v>
      </c>
      <c r="F10" s="32">
        <f t="shared" si="4"/>
        <v>88.163600000000002</v>
      </c>
      <c r="G10" s="33">
        <v>551</v>
      </c>
      <c r="H10" s="34">
        <v>96.5</v>
      </c>
      <c r="I10" s="35">
        <f t="shared" si="1"/>
        <v>17.513611615245008</v>
      </c>
      <c r="J10" s="42">
        <v>84</v>
      </c>
      <c r="K10" s="32">
        <f t="shared" si="3"/>
        <v>81.06</v>
      </c>
      <c r="L10" s="33">
        <v>551</v>
      </c>
      <c r="M10" s="37">
        <f>RANK(I10,I6:I23)</f>
        <v>8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65.5</v>
      </c>
      <c r="D11" s="30">
        <f t="shared" si="2"/>
        <v>18.296089385474858</v>
      </c>
      <c r="E11" s="31">
        <v>90</v>
      </c>
      <c r="F11" s="32">
        <f t="shared" si="4"/>
        <v>58.95</v>
      </c>
      <c r="G11" s="33">
        <v>358</v>
      </c>
      <c r="H11" s="34">
        <v>60</v>
      </c>
      <c r="I11" s="35">
        <f t="shared" si="1"/>
        <v>16.759776536312849</v>
      </c>
      <c r="J11" s="36">
        <v>90</v>
      </c>
      <c r="K11" s="32">
        <f t="shared" si="3"/>
        <v>54</v>
      </c>
      <c r="L11" s="33">
        <v>358</v>
      </c>
      <c r="M11" s="37">
        <f>RANK(I11,I6:I23)</f>
        <v>14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43.6</v>
      </c>
      <c r="D12" s="30">
        <f t="shared" si="2"/>
        <v>18.166666666666668</v>
      </c>
      <c r="E12" s="31">
        <v>92</v>
      </c>
      <c r="F12" s="32">
        <f t="shared" si="4"/>
        <v>40.112000000000002</v>
      </c>
      <c r="G12" s="33">
        <v>240</v>
      </c>
      <c r="H12" s="34">
        <v>41.8</v>
      </c>
      <c r="I12" s="35">
        <f t="shared" si="1"/>
        <v>18.577777777777776</v>
      </c>
      <c r="J12" s="42">
        <v>95</v>
      </c>
      <c r="K12" s="32">
        <f t="shared" si="3"/>
        <v>39.709999999999994</v>
      </c>
      <c r="L12" s="33">
        <v>225</v>
      </c>
      <c r="M12" s="37">
        <f>RANK(I12,I6:I23)</f>
        <v>4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8</v>
      </c>
      <c r="B13" s="41" t="s">
        <v>36</v>
      </c>
      <c r="C13" s="29">
        <v>126.31</v>
      </c>
      <c r="D13" s="30">
        <f t="shared" si="2"/>
        <v>18.044285714285717</v>
      </c>
      <c r="E13" s="31">
        <v>96</v>
      </c>
      <c r="F13" s="32">
        <f t="shared" si="4"/>
        <v>121.2576</v>
      </c>
      <c r="G13" s="33">
        <v>700</v>
      </c>
      <c r="H13" s="34">
        <v>134.91</v>
      </c>
      <c r="I13" s="35">
        <f t="shared" si="1"/>
        <v>17.40774193548387</v>
      </c>
      <c r="J13" s="42">
        <v>94</v>
      </c>
      <c r="K13" s="32">
        <f t="shared" si="3"/>
        <v>126.8154</v>
      </c>
      <c r="L13" s="33">
        <v>775</v>
      </c>
      <c r="M13" s="37">
        <f>RANK(I13,I6:I23)</f>
        <v>10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2"/>
        <v>15.5</v>
      </c>
      <c r="E14" s="31">
        <v>91</v>
      </c>
      <c r="F14" s="32">
        <f t="shared" si="4"/>
        <v>35.262500000000003</v>
      </c>
      <c r="G14" s="33">
        <v>250</v>
      </c>
      <c r="H14" s="34">
        <v>34</v>
      </c>
      <c r="I14" s="35">
        <f t="shared" si="1"/>
        <v>17</v>
      </c>
      <c r="J14" s="42">
        <v>91</v>
      </c>
      <c r="K14" s="32">
        <f t="shared" si="3"/>
        <v>30.94</v>
      </c>
      <c r="L14" s="33">
        <v>200</v>
      </c>
      <c r="M14" s="37">
        <f>RANK(I14,I6:I23)</f>
        <v>12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56.82</v>
      </c>
      <c r="D15" s="30">
        <f t="shared" si="2"/>
        <v>18.629508196721311</v>
      </c>
      <c r="E15" s="31">
        <v>94.8</v>
      </c>
      <c r="F15" s="32">
        <f>C15*E15/100</f>
        <v>53.865360000000003</v>
      </c>
      <c r="G15" s="33">
        <v>305</v>
      </c>
      <c r="H15" s="34">
        <v>55.68</v>
      </c>
      <c r="I15" s="35">
        <f t="shared" si="1"/>
        <v>18.255737704918033</v>
      </c>
      <c r="J15" s="36">
        <v>92.2</v>
      </c>
      <c r="K15" s="32">
        <f t="shared" si="3"/>
        <v>51.336959999999998</v>
      </c>
      <c r="L15" s="33">
        <v>305</v>
      </c>
      <c r="M15" s="37">
        <f>RANK(I15,I6:I23)</f>
        <v>6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81.12</v>
      </c>
      <c r="D16" s="30">
        <f t="shared" si="2"/>
        <v>17.634782608695655</v>
      </c>
      <c r="E16" s="31">
        <v>95</v>
      </c>
      <c r="F16" s="32">
        <f t="shared" si="4"/>
        <v>77.064000000000007</v>
      </c>
      <c r="G16" s="33">
        <v>460</v>
      </c>
      <c r="H16" s="34">
        <v>84.15</v>
      </c>
      <c r="I16" s="35">
        <f t="shared" si="1"/>
        <v>18.293478260869566</v>
      </c>
      <c r="J16" s="42">
        <v>94</v>
      </c>
      <c r="K16" s="32">
        <f t="shared" si="3"/>
        <v>79.100999999999999</v>
      </c>
      <c r="L16" s="33">
        <v>460</v>
      </c>
      <c r="M16" s="37">
        <f>RANK(I16,I6:I23)</f>
        <v>5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129.59</v>
      </c>
      <c r="D17" s="30">
        <f t="shared" si="2"/>
        <v>16.721290322580646</v>
      </c>
      <c r="E17" s="31">
        <v>93</v>
      </c>
      <c r="F17" s="32">
        <f t="shared" si="4"/>
        <v>120.51870000000001</v>
      </c>
      <c r="G17" s="33">
        <v>775</v>
      </c>
      <c r="H17" s="34">
        <v>124.61</v>
      </c>
      <c r="I17" s="35">
        <f t="shared" si="1"/>
        <v>16.078709677419354</v>
      </c>
      <c r="J17" s="42">
        <v>88</v>
      </c>
      <c r="K17" s="32">
        <f t="shared" si="3"/>
        <v>109.6568</v>
      </c>
      <c r="L17" s="33">
        <v>775</v>
      </c>
      <c r="M17" s="37">
        <f>RANK(I17,I6:I23)</f>
        <v>15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30</v>
      </c>
      <c r="D18" s="30">
        <f t="shared" si="2"/>
        <v>23.076923076923077</v>
      </c>
      <c r="E18" s="31">
        <v>89</v>
      </c>
      <c r="F18" s="32">
        <f t="shared" si="4"/>
        <v>26.7</v>
      </c>
      <c r="G18" s="33">
        <v>130</v>
      </c>
      <c r="H18" s="34">
        <v>22</v>
      </c>
      <c r="I18" s="35">
        <f t="shared" si="1"/>
        <v>16.923076923076923</v>
      </c>
      <c r="J18" s="42">
        <v>89</v>
      </c>
      <c r="K18" s="32">
        <f t="shared" si="3"/>
        <v>19.579999999999998</v>
      </c>
      <c r="L18" s="33">
        <v>130</v>
      </c>
      <c r="M18" s="37">
        <f>RANK(I18,I6:I23)</f>
        <v>13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31</v>
      </c>
      <c r="D19" s="30">
        <f t="shared" si="2"/>
        <v>10.333333333333334</v>
      </c>
      <c r="E19" s="31">
        <v>93</v>
      </c>
      <c r="F19" s="32">
        <f t="shared" si="4"/>
        <v>28.83</v>
      </c>
      <c r="G19" s="33">
        <v>300</v>
      </c>
      <c r="H19" s="34">
        <v>28</v>
      </c>
      <c r="I19" s="35">
        <f t="shared" si="1"/>
        <v>14.000000000000002</v>
      </c>
      <c r="J19" s="42">
        <v>93</v>
      </c>
      <c r="K19" s="32">
        <f t="shared" si="3"/>
        <v>26.04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22</v>
      </c>
      <c r="D20" s="30">
        <f t="shared" si="2"/>
        <v>15.277777777777779</v>
      </c>
      <c r="E20" s="31">
        <v>90</v>
      </c>
      <c r="F20" s="32">
        <f t="shared" si="4"/>
        <v>19.8</v>
      </c>
      <c r="G20" s="33">
        <v>144</v>
      </c>
      <c r="H20" s="34">
        <v>20</v>
      </c>
      <c r="I20" s="35">
        <f t="shared" si="1"/>
        <v>18.181818181818183</v>
      </c>
      <c r="J20" s="42">
        <v>90</v>
      </c>
      <c r="K20" s="32">
        <f t="shared" si="3"/>
        <v>18</v>
      </c>
      <c r="L20" s="33">
        <v>110</v>
      </c>
      <c r="M20" s="37">
        <f>RANK(I20,I6:I23)</f>
        <v>7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2"/>
        <v>11.600000000000001</v>
      </c>
      <c r="E21" s="31">
        <v>90</v>
      </c>
      <c r="F21" s="32">
        <f t="shared" si="4"/>
        <v>26.1</v>
      </c>
      <c r="G21" s="33">
        <v>250</v>
      </c>
      <c r="H21" s="34">
        <v>50</v>
      </c>
      <c r="I21" s="35">
        <f t="shared" si="1"/>
        <v>20</v>
      </c>
      <c r="J21" s="42">
        <v>90</v>
      </c>
      <c r="K21" s="32">
        <f t="shared" si="3"/>
        <v>45</v>
      </c>
      <c r="L21" s="33">
        <v>250</v>
      </c>
      <c r="M21" s="37">
        <f>RANK(I21,I6:I23)</f>
        <v>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20.13</v>
      </c>
      <c r="D22" s="30">
        <f t="shared" si="2"/>
        <v>15.25</v>
      </c>
      <c r="E22" s="31">
        <v>90</v>
      </c>
      <c r="F22" s="32">
        <f t="shared" si="4"/>
        <v>18.116999999999997</v>
      </c>
      <c r="G22" s="33">
        <v>132</v>
      </c>
      <c r="H22" s="34">
        <v>22.74</v>
      </c>
      <c r="I22" s="35">
        <f t="shared" si="1"/>
        <v>17.227272727272727</v>
      </c>
      <c r="J22" s="42">
        <v>84</v>
      </c>
      <c r="K22" s="32">
        <f>H22*J22/100</f>
        <v>19.101599999999998</v>
      </c>
      <c r="L22" s="33">
        <v>132</v>
      </c>
      <c r="M22" s="37">
        <f>RANK(I22,I6:I23)</f>
        <v>11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12</v>
      </c>
      <c r="D23" s="30">
        <f t="shared" si="2"/>
        <v>18.461538461538463</v>
      </c>
      <c r="E23" s="31">
        <v>94</v>
      </c>
      <c r="F23" s="32">
        <f t="shared" si="4"/>
        <v>11.28</v>
      </c>
      <c r="G23" s="33">
        <v>65</v>
      </c>
      <c r="H23" s="34">
        <v>7.4</v>
      </c>
      <c r="I23" s="35">
        <f t="shared" si="1"/>
        <v>11.384615384615385</v>
      </c>
      <c r="J23" s="42">
        <v>96</v>
      </c>
      <c r="K23" s="32">
        <f t="shared" si="3"/>
        <v>7.104000000000001</v>
      </c>
      <c r="L23" s="33">
        <v>65</v>
      </c>
      <c r="M23" s="37">
        <f>RANK(I23,I6:I23)</f>
        <v>18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1321.01</v>
      </c>
      <c r="D24" s="32">
        <f t="shared" si="2"/>
        <v>17.35886990801577</v>
      </c>
      <c r="E24" s="31">
        <f>F24/C24*100</f>
        <v>93.993411102111253</v>
      </c>
      <c r="F24" s="32">
        <f>SUM(F6:F23)</f>
        <v>1241.6623599999998</v>
      </c>
      <c r="G24" s="47">
        <f>SUM(G6:G23)</f>
        <v>7610</v>
      </c>
      <c r="H24" s="35">
        <f>SUM(H6:H23)</f>
        <v>1334.8799999999999</v>
      </c>
      <c r="I24" s="35">
        <f t="shared" si="1"/>
        <v>17.758148197419182</v>
      </c>
      <c r="J24" s="36">
        <f>K24/H24*100</f>
        <v>92.620045247512891</v>
      </c>
      <c r="K24" s="32">
        <f>SUM(K6:K23)</f>
        <v>1236.36646</v>
      </c>
      <c r="L24" s="48">
        <f>SUM(L6:L23)</f>
        <v>7517</v>
      </c>
      <c r="M24" s="49"/>
      <c r="N24" s="50">
        <f t="shared" ref="N24:W24" si="5">SUM(N6:N23)</f>
        <v>0</v>
      </c>
      <c r="O24" s="50">
        <f t="shared" si="5"/>
        <v>39</v>
      </c>
      <c r="P24" s="50">
        <f t="shared" si="5"/>
        <v>0</v>
      </c>
      <c r="Q24" s="50">
        <f t="shared" si="5"/>
        <v>1</v>
      </c>
      <c r="R24" s="50">
        <f t="shared" si="5"/>
        <v>5</v>
      </c>
      <c r="S24" s="50">
        <f t="shared" si="5"/>
        <v>0</v>
      </c>
      <c r="T24" s="50">
        <f t="shared" si="5"/>
        <v>7356</v>
      </c>
      <c r="U24" s="50">
        <f t="shared" si="5"/>
        <v>7580</v>
      </c>
      <c r="V24" s="51"/>
      <c r="W24" s="52">
        <f t="shared" si="5"/>
        <v>11944</v>
      </c>
    </row>
    <row r="25" spans="1:24" s="5" customFormat="1" ht="27.6" customHeight="1" x14ac:dyDescent="0.4">
      <c r="A25" s="27"/>
      <c r="B25" s="54" t="s">
        <v>63</v>
      </c>
      <c r="C25" s="55">
        <f>[1]КФХ!C38</f>
        <v>194.29000000000002</v>
      </c>
      <c r="D25" s="56">
        <f t="shared" si="2"/>
        <v>14.630271084337352</v>
      </c>
      <c r="E25" s="57"/>
      <c r="F25" s="57"/>
      <c r="G25" s="58">
        <f>[1]КФХ!E38</f>
        <v>1328</v>
      </c>
      <c r="H25" s="59">
        <f>[1]КФХ!F38</f>
        <v>200.66</v>
      </c>
      <c r="I25" s="56">
        <f t="shared" si="1"/>
        <v>14.373925501432664</v>
      </c>
      <c r="J25" s="60"/>
      <c r="K25" s="60"/>
      <c r="L25" s="61">
        <f>[1]КФХ!H38</f>
        <v>1396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1515.3</v>
      </c>
      <c r="D26" s="56">
        <f t="shared" si="2"/>
        <v>16.953457149250394</v>
      </c>
      <c r="E26" s="57"/>
      <c r="F26" s="57"/>
      <c r="G26" s="58">
        <f>SUM(G24:G25)</f>
        <v>8938</v>
      </c>
      <c r="H26" s="56">
        <f>SUM(H24:H25)</f>
        <v>1535.54</v>
      </c>
      <c r="I26" s="56">
        <f t="shared" si="1"/>
        <v>17.22809379557949</v>
      </c>
      <c r="J26" s="60"/>
      <c r="K26" s="60"/>
      <c r="L26" s="58">
        <f>SUM(L24:L25)</f>
        <v>8913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27</vt:lpstr>
      <vt:lpstr>'27'!Область_печати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2019-05-27T05:43:54Z</dcterms:modified>
</cp:coreProperties>
</file>